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altieri/Downloads/"/>
    </mc:Choice>
  </mc:AlternateContent>
  <xr:revisionPtr revIDLastSave="0" documentId="13_ncr:1_{1DBC8D16-6495-9644-A008-2422244BCFA5}" xr6:coauthVersionLast="47" xr6:coauthVersionMax="47" xr10:uidLastSave="{00000000-0000-0000-0000-000000000000}"/>
  <bookViews>
    <workbookView xWindow="0" yWindow="660" windowWidth="25600" windowHeight="14260" xr2:uid="{963FA428-9095-3842-9CB8-33256E18762C}"/>
  </bookViews>
  <sheets>
    <sheet name="Sheet1" sheetId="1" r:id="rId1"/>
  </sheets>
  <definedNames>
    <definedName name="_xlnm.Print_Area" localSheetId="0">Sheet1!$A$1:$F$53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D7" i="1"/>
  <c r="D43" i="1" s="1"/>
  <c r="D39" i="1"/>
  <c r="D33" i="1"/>
  <c r="C31" i="1"/>
  <c r="D31" i="1"/>
  <c r="C28" i="1"/>
  <c r="D28" i="1"/>
  <c r="D41" i="1" l="1"/>
  <c r="D45" i="1" s="1"/>
  <c r="C50" i="1" l="1"/>
  <c r="C51" i="1" s="1"/>
  <c r="C52" i="1" s="1"/>
</calcChain>
</file>

<file path=xl/sharedStrings.xml><?xml version="1.0" encoding="utf-8"?>
<sst xmlns="http://schemas.openxmlformats.org/spreadsheetml/2006/main" count="38" uniqueCount="36">
  <si>
    <t>Screen Size</t>
  </si>
  <si>
    <t>Width</t>
  </si>
  <si>
    <t>Height</t>
  </si>
  <si>
    <t>United Inches</t>
  </si>
  <si>
    <t>Finished Screen Price</t>
  </si>
  <si>
    <t>Per UI</t>
  </si>
  <si>
    <t>Total</t>
  </si>
  <si>
    <t>Frame Material</t>
  </si>
  <si>
    <t>Total Ft</t>
  </si>
  <si>
    <t>Scrap Rate</t>
  </si>
  <si>
    <t>Efficiency Factor</t>
  </si>
  <si>
    <t>Cost Per Screen</t>
  </si>
  <si>
    <t>Mesh</t>
  </si>
  <si>
    <t>Weighted Average Cost</t>
  </si>
  <si>
    <t>Cost / Square Ft</t>
  </si>
  <si>
    <t>Total Sq Ft</t>
  </si>
  <si>
    <t>Direct Labor</t>
  </si>
  <si>
    <t>Loaded Labor per Hour</t>
  </si>
  <si>
    <t>Hours Worked</t>
  </si>
  <si>
    <t>Parts per Minute</t>
  </si>
  <si>
    <t>Operators</t>
  </si>
  <si>
    <t>Hours Paid</t>
  </si>
  <si>
    <t>Royalty</t>
  </si>
  <si>
    <t>Shrink Tube</t>
  </si>
  <si>
    <t>Warning Label</t>
  </si>
  <si>
    <t>Total Direct Cost</t>
  </si>
  <si>
    <t>(Includes Scrap)</t>
  </si>
  <si>
    <t>`</t>
  </si>
  <si>
    <t>Savings Per Screen</t>
  </si>
  <si>
    <t>Screens Per Day</t>
  </si>
  <si>
    <t>Investment Cost</t>
  </si>
  <si>
    <t>Payback</t>
  </si>
  <si>
    <t>Screens</t>
  </si>
  <si>
    <t>Working Days</t>
  </si>
  <si>
    <t>Working Days per Year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</si>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</sst>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&quot;$&quot;#,##0.0000"/>
  </numFmts>
  <fonts count="5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18" xfId="0" applyBorder="1"/>
    <xf numFmtId="164" fontId="0" fillId="0" borderId="0" xfId="0" applyNumberFormat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9" fontId="0" fillId="2" borderId="15" xfId="0" applyNumberFormat="1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9" fontId="0" fillId="2" borderId="13" xfId="0" applyNumberFormat="1" applyFill="1" applyBorder="1" applyAlignment="1">
      <alignment horizontal="center"/>
    </xf>
    <xf numFmtId="9" fontId="0" fillId="2" borderId="0" xfId="0" applyNumberFormat="1" applyFill="1"/>
    <xf numFmtId="0" fontId="0" fillId="2" borderId="5" xfId="0" applyFill="1" applyBorder="1"/>
    <xf numFmtId="0" fontId="0" fillId="2" borderId="6" xfId="0" applyFill="1" applyBorder="1"/>
    <xf numFmtId="9" fontId="0" fillId="2" borderId="6" xfId="0" applyNumberFormat="1" applyFill="1" applyBorder="1"/>
    <xf numFmtId="0" fontId="0" fillId="2" borderId="7" xfId="0" applyFill="1" applyBorder="1"/>
    <xf numFmtId="164" fontId="0" fillId="2" borderId="13" xfId="0" applyNumberFormat="1" applyFill="1" applyBorder="1" applyAlignment="1">
      <alignment horizontal="center"/>
    </xf>
    <xf numFmtId="166" fontId="0" fillId="2" borderId="12" xfId="0" applyNumberForma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0" fontId="1" fillId="2" borderId="19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2" borderId="6" xfId="0" applyFont="1" applyFill="1" applyBorder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3" fontId="3" fillId="2" borderId="0" xfId="0" applyNumberFormat="1" applyFont="1" applyFill="1"/>
    <xf numFmtId="1" fontId="3" fillId="2" borderId="0" xfId="0" applyNumberFormat="1" applyFont="1" applyFill="1"/>
    <xf numFmtId="2" fontId="3" fillId="2" borderId="0" xfId="0" applyNumberFormat="1" applyFont="1" applyFill="1"/>
    <xf numFmtId="4" fontId="0" fillId="0" borderId="0" xfId="0" applyNumberFormat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386F8-514E-4842-A994-0A6303D10A0C}">
  <sheetPr>
    <pageSetUpPr fitToPage="1"/>
  </sheetPr>
  <dimension ref="A1:G53"/>
  <sheetViews>
    <sheetView tabSelected="1" zoomScale="125" workbookViewId="0">
      <selection activeCell="B29" sqref="B29"/>
    </sheetView>
  </sheetViews>
  <sheetFormatPr baseColWidth="10" defaultColWidth="10.83203125" defaultRowHeight="16" x14ac:dyDescent="0.2"/>
  <cols>
    <col min="1" max="1" width="20.1640625" customWidth="1"/>
    <col min="2" max="2" width="24.33203125" customWidth="1"/>
    <col min="3" max="3" width="20.6640625" customWidth="1"/>
    <col min="4" max="4" width="24.33203125" customWidth="1"/>
    <col min="5" max="5" width="14.5" customWidth="1"/>
    <col min="7" max="7" width="12.83203125" customWidth="1"/>
  </cols>
  <sheetData>
    <row r="1" spans="1:6" ht="15.75" thickBot="1" x14ac:dyDescent="0.25">
      <c r="A1" s="6"/>
      <c r="B1" s="7"/>
      <c r="C1" s="7"/>
      <c r="D1" s="7"/>
      <c r="E1" s="7"/>
      <c r="F1" s="8"/>
    </row>
    <row r="2" spans="1:6" ht="15" x14ac:dyDescent="0.2">
      <c r="A2" s="9"/>
      <c r="B2" s="10"/>
      <c r="C2" s="11" t="s">
        <v>1</v>
      </c>
      <c r="D2" s="11" t="s">
        <v>2</v>
      </c>
      <c r="E2" s="12" t="s">
        <v>3</v>
      </c>
      <c r="F2" s="13"/>
    </row>
    <row r="3" spans="1:6" ht="15.75" thickBot="1" x14ac:dyDescent="0.25">
      <c r="A3" s="9"/>
      <c r="B3" s="14" t="s">
        <v>0</v>
      </c>
      <c r="C3" s="15">
        <v>27</v>
      </c>
      <c r="D3" s="15">
        <v>50</v>
      </c>
      <c r="E3" s="16">
        <f>C3+D3</f>
        <v>77</v>
      </c>
      <c r="F3" s="13"/>
    </row>
    <row r="4" spans="1:6" ht="15" x14ac:dyDescent="0.2">
      <c r="A4" s="9"/>
      <c r="B4" s="17"/>
      <c r="C4" s="17"/>
      <c r="D4" s="17"/>
      <c r="E4" s="17"/>
      <c r="F4" s="13"/>
    </row>
    <row r="5" spans="1:6" ht="15.75" thickBot="1" x14ac:dyDescent="0.25">
      <c r="A5" s="9"/>
      <c r="B5" s="17"/>
      <c r="C5" s="17"/>
      <c r="D5" s="17"/>
      <c r="E5" s="17"/>
      <c r="F5" s="13"/>
    </row>
    <row r="6" spans="1:6" ht="15" x14ac:dyDescent="0.2">
      <c r="A6" s="9"/>
      <c r="B6" s="10"/>
      <c r="C6" s="11" t="s">
        <v>5</v>
      </c>
      <c r="D6" s="12" t="s">
        <v>6</v>
      </c>
      <c r="E6" s="17"/>
      <c r="F6" s="13"/>
    </row>
    <row r="7" spans="1:6" ht="15.75" thickBot="1" x14ac:dyDescent="0.25">
      <c r="A7" s="9"/>
      <c r="B7" s="14" t="s">
        <v>4</v>
      </c>
      <c r="C7" s="32">
        <v>0.14199999999999999</v>
      </c>
      <c r="D7" s="31">
        <f>E3*C7</f>
        <v>10.933999999999999</v>
      </c>
      <c r="E7" s="17"/>
      <c r="F7" s="13"/>
    </row>
    <row r="8" spans="1:6" ht="15.75" thickBot="1" x14ac:dyDescent="0.25">
      <c r="A8" s="9"/>
      <c r="B8" s="18"/>
      <c r="C8" s="18"/>
      <c r="D8" s="18"/>
      <c r="E8" s="17"/>
      <c r="F8" s="13"/>
    </row>
    <row r="9" spans="1:6" ht="15.75" thickBot="1" x14ac:dyDescent="0.25">
      <c r="A9" s="9"/>
      <c r="B9" s="19" t="s">
        <v>9</v>
      </c>
      <c r="C9" s="20">
        <v>0.1</v>
      </c>
      <c r="D9" s="18"/>
      <c r="E9" s="17"/>
      <c r="F9" s="13"/>
    </row>
    <row r="10" spans="1:6" ht="15.75" thickBot="1" x14ac:dyDescent="0.25">
      <c r="A10" s="9"/>
      <c r="B10" s="18"/>
      <c r="C10" s="21"/>
      <c r="D10" s="18"/>
      <c r="E10" s="17"/>
      <c r="F10" s="13"/>
    </row>
    <row r="11" spans="1:6" ht="15" x14ac:dyDescent="0.2">
      <c r="A11" s="9"/>
      <c r="B11" s="10" t="s">
        <v>17</v>
      </c>
      <c r="C11" s="22">
        <v>21</v>
      </c>
      <c r="D11" s="18"/>
      <c r="E11" s="17"/>
      <c r="F11" s="13"/>
    </row>
    <row r="12" spans="1:6" ht="15" x14ac:dyDescent="0.2">
      <c r="A12" s="9"/>
      <c r="B12" s="23" t="s">
        <v>18</v>
      </c>
      <c r="C12" s="24">
        <v>7.25</v>
      </c>
      <c r="D12" s="18"/>
      <c r="E12" s="17"/>
      <c r="F12" s="13"/>
    </row>
    <row r="13" spans="1:6" ht="15" x14ac:dyDescent="0.2">
      <c r="A13" s="9"/>
      <c r="B13" s="23" t="s">
        <v>21</v>
      </c>
      <c r="C13" s="24">
        <v>8</v>
      </c>
      <c r="D13" s="18"/>
      <c r="E13" s="17"/>
      <c r="F13" s="13"/>
    </row>
    <row r="14" spans="1:6" ht="15" x14ac:dyDescent="0.2">
      <c r="A14" s="9"/>
      <c r="B14" s="23" t="s">
        <v>19</v>
      </c>
      <c r="C14" s="24">
        <v>4</v>
      </c>
      <c r="D14" s="18"/>
      <c r="E14" s="17"/>
      <c r="F14" s="13"/>
    </row>
    <row r="15" spans="1:6" ht="15" x14ac:dyDescent="0.2">
      <c r="A15" s="9"/>
      <c r="B15" s="23" t="s">
        <v>20</v>
      </c>
      <c r="C15" s="24">
        <v>4</v>
      </c>
      <c r="D15" s="18"/>
      <c r="E15" s="17"/>
      <c r="F15" s="13"/>
    </row>
    <row r="16" spans="1:6" ht="15.75" thickBot="1" x14ac:dyDescent="0.25">
      <c r="A16" s="9"/>
      <c r="B16" s="14" t="s">
        <v>10</v>
      </c>
      <c r="C16" s="25">
        <v>0.75</v>
      </c>
      <c r="D16" s="17"/>
      <c r="E16" s="17"/>
      <c r="F16" s="13"/>
    </row>
    <row r="17" spans="1:7" ht="15.75" thickBot="1" x14ac:dyDescent="0.25">
      <c r="A17" s="9"/>
      <c r="B17" s="17"/>
      <c r="C17" s="26"/>
      <c r="D17" s="17"/>
      <c r="E17" s="17"/>
      <c r="F17" s="13"/>
    </row>
    <row r="18" spans="1:7" ht="15.75" thickBot="1" x14ac:dyDescent="0.25">
      <c r="A18" s="9"/>
      <c r="B18" s="19" t="s">
        <v>22</v>
      </c>
      <c r="C18" s="37">
        <v>2</v>
      </c>
      <c r="D18" s="17"/>
      <c r="E18" s="17"/>
      <c r="F18" s="13"/>
      <c r="G18" s="1"/>
    </row>
    <row r="19" spans="1:7" ht="15.75" thickBot="1" x14ac:dyDescent="0.25">
      <c r="A19" s="9"/>
      <c r="B19" s="18"/>
      <c r="C19" s="35"/>
      <c r="D19" s="17"/>
      <c r="E19" s="17"/>
      <c r="F19" s="13"/>
      <c r="G19" s="1"/>
    </row>
    <row r="20" spans="1:7" ht="15.75" thickBot="1" x14ac:dyDescent="0.25">
      <c r="A20" s="9"/>
      <c r="B20" s="19" t="s">
        <v>29</v>
      </c>
      <c r="C20" s="38">
        <v>2800</v>
      </c>
      <c r="D20" s="17"/>
      <c r="E20" s="17"/>
      <c r="F20" s="13"/>
      <c r="G20" s="1"/>
    </row>
    <row r="21" spans="1:7" ht="15.75" thickBot="1" x14ac:dyDescent="0.25">
      <c r="A21" s="9"/>
      <c r="B21" s="18"/>
      <c r="C21" s="36"/>
      <c r="D21" s="17"/>
      <c r="E21" s="17"/>
      <c r="F21" s="13"/>
      <c r="G21" s="1"/>
    </row>
    <row r="22" spans="1:7" ht="15.75" thickBot="1" x14ac:dyDescent="0.25">
      <c r="A22" s="9"/>
      <c r="B22" s="19" t="s">
        <v>34</v>
      </c>
      <c r="C22" s="38">
        <v>260</v>
      </c>
      <c r="D22" s="17"/>
      <c r="E22" s="17"/>
      <c r="F22" s="13"/>
      <c r="G22" s="1"/>
    </row>
    <row r="23" spans="1:7" ht="15.75" thickBot="1" x14ac:dyDescent="0.25">
      <c r="A23" s="9"/>
      <c r="B23" s="18"/>
      <c r="C23" s="36"/>
      <c r="D23" s="17"/>
      <c r="E23" s="17"/>
      <c r="F23" s="13"/>
      <c r="G23" s="1"/>
    </row>
    <row r="24" spans="1:7" ht="15.75" thickBot="1" x14ac:dyDescent="0.25">
      <c r="A24" s="9"/>
      <c r="B24" s="19" t="s">
        <v>30</v>
      </c>
      <c r="C24" s="39">
        <v>1500000</v>
      </c>
      <c r="D24" s="17"/>
      <c r="E24" s="17"/>
      <c r="F24" s="13"/>
      <c r="G24" s="1"/>
    </row>
    <row r="25" spans="1:7" ht="15.75" thickBot="1" x14ac:dyDescent="0.25">
      <c r="A25" s="27"/>
      <c r="B25" s="28"/>
      <c r="C25" s="28"/>
      <c r="D25" s="28"/>
      <c r="E25" s="29"/>
      <c r="F25" s="30"/>
    </row>
    <row r="26" spans="1:7" ht="15" x14ac:dyDescent="0.2">
      <c r="E26" s="2"/>
    </row>
    <row r="27" spans="1:7" ht="15" x14ac:dyDescent="0.2">
      <c r="A27" t="s">
        <v>27</v>
      </c>
      <c r="B27" s="1" t="s">
        <v>13</v>
      </c>
      <c r="C27" s="1" t="s">
        <v>8</v>
      </c>
      <c r="D27" s="1" t="s">
        <v>11</v>
      </c>
      <c r="E27" s="1"/>
    </row>
    <row r="28" spans="1:7" ht="15" x14ac:dyDescent="0.2">
      <c r="A28" t="s">
        <v>7</v>
      </c>
      <c r="B28" s="1">
        <v>0.21</v>
      </c>
      <c r="C28" s="1">
        <f>(C3+C3+D3+D3)/12</f>
        <v>12.833333333333334</v>
      </c>
      <c r="D28" s="1">
        <f>B28*C28</f>
        <v>2.6949999999999998</v>
      </c>
      <c r="E28" s="1"/>
    </row>
    <row r="29" spans="1:7" ht="15" x14ac:dyDescent="0.2">
      <c r="B29" s="1"/>
      <c r="C29" s="1"/>
      <c r="D29" s="1"/>
      <c r="E29" s="1"/>
    </row>
    <row r="30" spans="1:7" ht="15" x14ac:dyDescent="0.2">
      <c r="B30" s="1" t="s">
        <v>14</v>
      </c>
      <c r="C30" s="1" t="s">
        <v>15</v>
      </c>
      <c r="D30" s="1"/>
      <c r="E30" s="1"/>
    </row>
    <row r="31" spans="1:7" ht="15" x14ac:dyDescent="0.2">
      <c r="A31" t="s">
        <v>12</v>
      </c>
      <c r="B31" s="1">
        <v>7.0000000000000007E-2</v>
      </c>
      <c r="C31" s="49">
        <f>(C3*D3)/144</f>
        <v>9.375</v>
      </c>
      <c r="D31" s="4">
        <f>B31*C31+(C9*(B31*C31))</f>
        <v>0.72187500000000016</v>
      </c>
      <c r="E31" s="1" t="s">
        <v>26</v>
      </c>
    </row>
    <row r="32" spans="1:7" x14ac:dyDescent="0.2">
      <c r="B32" s="1"/>
      <c r="C32" s="1"/>
      <c r="D32" s="1"/>
      <c r="E32" s="1"/>
    </row>
    <row r="33" spans="1:6" x14ac:dyDescent="0.2">
      <c r="A33" t="s">
        <v>16</v>
      </c>
      <c r="B33" s="1"/>
      <c r="C33" s="1"/>
      <c r="D33" s="4">
        <f>(C13*C11*C15)/((C12*60*C14)*C16)</f>
        <v>0.51494252873563218</v>
      </c>
      <c r="E33" s="1"/>
    </row>
    <row r="34" spans="1:6" x14ac:dyDescent="0.2">
      <c r="B34" s="1"/>
      <c r="C34" s="1"/>
      <c r="D34" s="1"/>
      <c r="E34" s="1"/>
    </row>
    <row r="35" spans="1:6" x14ac:dyDescent="0.2">
      <c r="A35" t="s">
        <v>23</v>
      </c>
      <c r="B35" s="1"/>
      <c r="C35" s="1"/>
      <c r="D35" s="1">
        <v>0.03</v>
      </c>
      <c r="E35" s="1"/>
    </row>
    <row r="36" spans="1:6" x14ac:dyDescent="0.2">
      <c r="B36" s="1"/>
      <c r="C36" s="1"/>
      <c r="D36" s="1"/>
      <c r="E36" s="1"/>
    </row>
    <row r="37" spans="1:6" x14ac:dyDescent="0.2">
      <c r="A37" t="s">
        <v>24</v>
      </c>
      <c r="B37" s="1"/>
      <c r="C37" s="1"/>
      <c r="D37" s="1">
        <v>0.02</v>
      </c>
      <c r="E37" s="1"/>
    </row>
    <row r="38" spans="1:6" x14ac:dyDescent="0.2">
      <c r="B38" s="1"/>
      <c r="C38" s="1"/>
      <c r="D38" s="1"/>
      <c r="E38" s="1"/>
    </row>
    <row r="39" spans="1:6" ht="17" thickBot="1" x14ac:dyDescent="0.25">
      <c r="A39" s="3" t="s">
        <v>22</v>
      </c>
      <c r="B39" s="50"/>
      <c r="C39" s="50"/>
      <c r="D39" s="5">
        <f>C18</f>
        <v>2</v>
      </c>
      <c r="E39" s="1"/>
    </row>
    <row r="40" spans="1:6" ht="18" thickTop="1" thickBot="1" x14ac:dyDescent="0.25">
      <c r="B40" s="1"/>
      <c r="C40" s="1"/>
      <c r="D40" s="1"/>
      <c r="E40" s="1"/>
    </row>
    <row r="41" spans="1:6" ht="22" thickBot="1" x14ac:dyDescent="0.3">
      <c r="A41" t="s">
        <v>25</v>
      </c>
      <c r="B41" s="1"/>
      <c r="C41" s="1"/>
      <c r="D41" s="33">
        <f>SUM(D28:D39)</f>
        <v>5.9818175287356325</v>
      </c>
      <c r="E41" s="1"/>
    </row>
    <row r="43" spans="1:6" ht="17" thickBot="1" x14ac:dyDescent="0.25">
      <c r="A43" s="3" t="s">
        <v>4</v>
      </c>
      <c r="B43" s="3"/>
      <c r="C43" s="3"/>
      <c r="D43" s="5">
        <f>D7</f>
        <v>10.933999999999999</v>
      </c>
    </row>
    <row r="44" spans="1:6" ht="18" thickTop="1" thickBot="1" x14ac:dyDescent="0.25"/>
    <row r="45" spans="1:6" ht="22" thickBot="1" x14ac:dyDescent="0.3">
      <c r="A45" t="s">
        <v>28</v>
      </c>
      <c r="D45" s="34">
        <f>D43-D41</f>
        <v>4.9521824712643667</v>
      </c>
    </row>
    <row r="46" spans="1:6" ht="17" thickBot="1" x14ac:dyDescent="0.25"/>
    <row r="47" spans="1:6" x14ac:dyDescent="0.2">
      <c r="A47" s="6"/>
      <c r="B47" s="7"/>
      <c r="C47" s="7"/>
      <c r="D47" s="7"/>
      <c r="E47" s="7"/>
      <c r="F47" s="8"/>
    </row>
    <row r="48" spans="1:6" ht="31" x14ac:dyDescent="0.35">
      <c r="A48" s="40"/>
      <c r="B48" s="41"/>
      <c r="C48" s="44" t="s">
        <v>31</v>
      </c>
      <c r="D48" s="41"/>
      <c r="E48" s="17"/>
      <c r="F48" s="13"/>
    </row>
    <row r="49" spans="1:6" ht="21" x14ac:dyDescent="0.25">
      <c r="A49" s="40"/>
      <c r="B49" s="41"/>
      <c r="C49" s="41"/>
      <c r="D49" s="41"/>
      <c r="E49" s="17"/>
      <c r="F49" s="13"/>
    </row>
    <row r="50" spans="1:6" ht="29" x14ac:dyDescent="0.35">
      <c r="A50" s="40"/>
      <c r="B50" s="45" t="s">
        <v>32</v>
      </c>
      <c r="C50" s="46">
        <f>C24/D45</f>
        <v>302896.75485584995</v>
      </c>
      <c r="D50" s="41"/>
      <c r="E50" s="17"/>
      <c r="F50" s="13"/>
    </row>
    <row r="51" spans="1:6" ht="29" x14ac:dyDescent="0.35">
      <c r="A51" s="40"/>
      <c r="B51" s="45" t="s">
        <v>33</v>
      </c>
      <c r="C51" s="47">
        <f>C50/C20</f>
        <v>108.17741244851784</v>
      </c>
      <c r="D51" s="41"/>
      <c r="E51" s="17"/>
      <c r="F51" s="13"/>
    </row>
    <row r="52" spans="1:6" ht="29" x14ac:dyDescent="0.35">
      <c r="A52" s="40"/>
      <c r="B52" s="45" t="s">
        <v>35</v>
      </c>
      <c r="C52" s="48">
        <f>C51/22</f>
        <v>4.9171551112962657</v>
      </c>
      <c r="D52" s="41"/>
      <c r="E52" s="17"/>
      <c r="F52" s="13"/>
    </row>
    <row r="53" spans="1:6" ht="22" thickBot="1" x14ac:dyDescent="0.3">
      <c r="A53" s="42"/>
      <c r="B53" s="43"/>
      <c r="C53" s="43"/>
      <c r="D53" s="43"/>
      <c r="E53" s="28"/>
      <c r="F53" s="30"/>
    </row>
  </sheetData>
  <sheetProtection selectLockedCells="1"/>
  <printOptions gridLines="1"/>
  <pageMargins left="0.7" right="0.7" top="0.75" bottom="0.75" header="0.3" footer="0.3"/>
  <pageSetup scale="7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2022-08-16T19:03:55Z</cp:lastPrinted>
  <dcterms:created xsi:type="dcterms:W3CDTF">2022-01-29T13:17:07Z</dcterms:created>
  <dcterms:modified xsi:type="dcterms:W3CDTF">2023-02-23T14:42:52Z</dcterms:modified>
</cp:coreProperties>
</file>